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257cdf6a4b2198/仕事ファイル/仕事ファイル/⑫ ペットホテル/"/>
    </mc:Choice>
  </mc:AlternateContent>
  <xr:revisionPtr revIDLastSave="15" documentId="8_{A63A3837-19C2-4943-AA48-E40EBFB7829F}" xr6:coauthVersionLast="47" xr6:coauthVersionMax="47" xr10:uidLastSave="{DA172B0C-C27B-4704-93AE-F3014CF4EE42}"/>
  <bookViews>
    <workbookView xWindow="-108" yWindow="-108" windowWidth="23256" windowHeight="12456" xr2:uid="{F36EB776-2FD0-4FCF-90A9-A733C5B7A9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1" i="1"/>
  <c r="A21" i="1"/>
  <c r="I21" i="1"/>
  <c r="J21" i="1" s="1"/>
  <c r="B21" i="1"/>
  <c r="B23" i="1"/>
  <c r="K21" i="1" l="1"/>
  <c r="C21" i="1"/>
  <c r="C23" i="1"/>
  <c r="F21" i="1"/>
  <c r="G21" i="1" l="1"/>
  <c r="F23" i="1" l="1"/>
  <c r="G23" i="1" l="1"/>
</calcChain>
</file>

<file path=xl/sharedStrings.xml><?xml version="1.0" encoding="utf-8"?>
<sst xmlns="http://schemas.openxmlformats.org/spreadsheetml/2006/main" count="45" uniqueCount="45">
  <si>
    <t>基本料金</t>
    <rPh sb="0" eb="4">
      <t>キホンリョウキン</t>
    </rPh>
    <phoneticPr fontId="2"/>
  </si>
  <si>
    <t>宿泊数</t>
    <rPh sb="0" eb="3">
      <t>シュクハクスウ</t>
    </rPh>
    <phoneticPr fontId="2"/>
  </si>
  <si>
    <t>アーリーチェックイン</t>
    <phoneticPr fontId="2"/>
  </si>
  <si>
    <t>レイト
チェックアウト</t>
    <phoneticPr fontId="2"/>
  </si>
  <si>
    <t>合計金額</t>
    <rPh sb="0" eb="4">
      <t>ゴウケイキンガク</t>
    </rPh>
    <phoneticPr fontId="2"/>
  </si>
  <si>
    <r>
      <t xml:space="preserve">延長時間
</t>
    </r>
    <r>
      <rPr>
        <sz val="8"/>
        <color theme="1"/>
        <rFont val="游ゴシック"/>
        <family val="3"/>
        <charset val="128"/>
        <scheme val="minor"/>
      </rPr>
      <t>(30分につき１)</t>
    </r>
    <rPh sb="0" eb="4">
      <t>エンチョウジカン</t>
    </rPh>
    <rPh sb="8" eb="9">
      <t>フン</t>
    </rPh>
    <phoneticPr fontId="2"/>
  </si>
  <si>
    <t>割引合計</t>
    <rPh sb="0" eb="4">
      <t>ワリビキゴウケイ</t>
    </rPh>
    <phoneticPr fontId="2"/>
  </si>
  <si>
    <t>基本料金合計</t>
    <rPh sb="0" eb="4">
      <t>キホンリョウキン</t>
    </rPh>
    <rPh sb="4" eb="6">
      <t>ゴウケイ</t>
    </rPh>
    <phoneticPr fontId="2"/>
  </si>
  <si>
    <t>延長料金
合計</t>
    <rPh sb="0" eb="4">
      <t>エンチョウリョウキン</t>
    </rPh>
    <rPh sb="5" eb="7">
      <t>ゴウケイ</t>
    </rPh>
    <phoneticPr fontId="2"/>
  </si>
  <si>
    <t>基本料金ー割引料金
合計</t>
    <rPh sb="0" eb="4">
      <t>キホンリョウキン</t>
    </rPh>
    <rPh sb="5" eb="9">
      <t>ワリビキリョウキン</t>
    </rPh>
    <rPh sb="10" eb="12">
      <t>ゴウケイ</t>
    </rPh>
    <phoneticPr fontId="2"/>
  </si>
  <si>
    <t>アーリーチェックイン
合計</t>
    <rPh sb="11" eb="13">
      <t>ゴウケイ</t>
    </rPh>
    <phoneticPr fontId="2"/>
  </si>
  <si>
    <t>レイト
チェックアウト合計</t>
    <rPh sb="11" eb="13">
      <t>ゴウケイ</t>
    </rPh>
    <phoneticPr fontId="2"/>
  </si>
  <si>
    <t>幼稚園
登園日割引</t>
    <rPh sb="0" eb="3">
      <t>ヨウチエン</t>
    </rPh>
    <rPh sb="4" eb="7">
      <t>トウエンビ</t>
    </rPh>
    <rPh sb="7" eb="9">
      <t>ワリビキ</t>
    </rPh>
    <phoneticPr fontId="2"/>
  </si>
  <si>
    <t>ペットホテル料金計算表</t>
    <rPh sb="6" eb="11">
      <t>リョウキンケイサンヒョウ</t>
    </rPh>
    <phoneticPr fontId="2"/>
  </si>
  <si>
    <r>
      <t xml:space="preserve">延長時間
</t>
    </r>
    <r>
      <rPr>
        <sz val="8"/>
        <color theme="1"/>
        <rFont val="游ゴシック"/>
        <family val="3"/>
        <charset val="128"/>
        <scheme val="minor"/>
      </rPr>
      <t>(1時間に
つき１)</t>
    </r>
    <rPh sb="0" eb="4">
      <t>エンチョウジカン</t>
    </rPh>
    <rPh sb="7" eb="9">
      <t>ジカン</t>
    </rPh>
    <phoneticPr fontId="2"/>
  </si>
  <si>
    <r>
      <t xml:space="preserve">延長時間
</t>
    </r>
    <r>
      <rPr>
        <sz val="8"/>
        <color theme="1"/>
        <rFont val="游ゴシック"/>
        <family val="3"/>
        <charset val="128"/>
        <scheme val="minor"/>
      </rPr>
      <t>(30分に
つき１)</t>
    </r>
    <rPh sb="0" eb="4">
      <t>エンチョウジカン</t>
    </rPh>
    <rPh sb="8" eb="9">
      <t>フン</t>
    </rPh>
    <phoneticPr fontId="2"/>
  </si>
  <si>
    <t>幼稚園
登園日数</t>
    <rPh sb="0" eb="3">
      <t>ヨウチエン</t>
    </rPh>
    <rPh sb="4" eb="6">
      <t>トウエン</t>
    </rPh>
    <rPh sb="6" eb="8">
      <t>ニッスウ</t>
    </rPh>
    <phoneticPr fontId="2"/>
  </si>
  <si>
    <t>※赤の太字枠のところに数字を入力</t>
    <rPh sb="1" eb="2">
      <t>アカ</t>
    </rPh>
    <rPh sb="3" eb="6">
      <t>フトジワク</t>
    </rPh>
    <rPh sb="11" eb="13">
      <t>スウジ</t>
    </rPh>
    <rPh sb="14" eb="16">
      <t>ニュウリョク</t>
    </rPh>
    <phoneticPr fontId="2"/>
  </si>
  <si>
    <t>基本サイズ別料金表</t>
    <rPh sb="0" eb="2">
      <t>キホン</t>
    </rPh>
    <rPh sb="5" eb="6">
      <t>ベツ</t>
    </rPh>
    <rPh sb="6" eb="9">
      <t>リョウキンヒョウ</t>
    </rPh>
    <phoneticPr fontId="2"/>
  </si>
  <si>
    <t>営業時間内
延長料金</t>
    <rPh sb="0" eb="2">
      <t>エイギョウ</t>
    </rPh>
    <rPh sb="2" eb="4">
      <t>ジカン</t>
    </rPh>
    <rPh sb="4" eb="5">
      <t>ナイ</t>
    </rPh>
    <rPh sb="6" eb="10">
      <t>エンチョウリョウキン</t>
    </rPh>
    <phoneticPr fontId="2"/>
  </si>
  <si>
    <t>お預りした時間</t>
    <rPh sb="1" eb="2">
      <t>アズカ</t>
    </rPh>
    <rPh sb="5" eb="7">
      <t>ジカン</t>
    </rPh>
    <phoneticPr fontId="2"/>
  </si>
  <si>
    <t>※営業時間内延長料金は朝の8時00分から夜の7時30分までの間の時間</t>
    <rPh sb="1" eb="5">
      <t>エイギョウジカン</t>
    </rPh>
    <rPh sb="5" eb="6">
      <t>ナイ</t>
    </rPh>
    <rPh sb="6" eb="10">
      <t>エンチョウリョウキン</t>
    </rPh>
    <rPh sb="11" eb="12">
      <t>アサ</t>
    </rPh>
    <rPh sb="14" eb="15">
      <t>ジ</t>
    </rPh>
    <rPh sb="17" eb="18">
      <t>フン</t>
    </rPh>
    <rPh sb="20" eb="21">
      <t>ヨル</t>
    </rPh>
    <rPh sb="23" eb="24">
      <t>ジ</t>
    </rPh>
    <rPh sb="26" eb="27">
      <t>フン</t>
    </rPh>
    <rPh sb="30" eb="31">
      <t>アイダ</t>
    </rPh>
    <rPh sb="32" eb="34">
      <t>ジカン</t>
    </rPh>
    <phoneticPr fontId="2"/>
  </si>
  <si>
    <t>　またその場合、アーリーチェックイン・レイトチェックアウトの料金は込みとする</t>
    <phoneticPr fontId="2"/>
  </si>
  <si>
    <t>1泊延長</t>
    <rPh sb="1" eb="2">
      <t>ハク</t>
    </rPh>
    <rPh sb="2" eb="4">
      <t>エンチョウ</t>
    </rPh>
    <phoneticPr fontId="2"/>
  </si>
  <si>
    <t>お迎えの時間</t>
    <rPh sb="1" eb="2">
      <t>ムカ</t>
    </rPh>
    <rPh sb="4" eb="6">
      <t>ジカン</t>
    </rPh>
    <phoneticPr fontId="2"/>
  </si>
  <si>
    <t>宿泊数</t>
    <rPh sb="0" eb="3">
      <t>シュクハクスウ</t>
    </rPh>
    <phoneticPr fontId="2"/>
  </si>
  <si>
    <t>アーリーチェックイン</t>
    <phoneticPr fontId="2"/>
  </si>
  <si>
    <t>レイトチェックアウト</t>
    <phoneticPr fontId="2"/>
  </si>
  <si>
    <t>20㎏以上</t>
    <rPh sb="3" eb="5">
      <t>イジョウ</t>
    </rPh>
    <phoneticPr fontId="2"/>
  </si>
  <si>
    <t>6㎏以下</t>
    <rPh sb="2" eb="4">
      <t>イカ</t>
    </rPh>
    <phoneticPr fontId="2"/>
  </si>
  <si>
    <t>10㎏以下</t>
    <rPh sb="3" eb="5">
      <t>イカ</t>
    </rPh>
    <phoneticPr fontId="2"/>
  </si>
  <si>
    <t>19㎏以下</t>
    <rPh sb="3" eb="5">
      <t>イカ</t>
    </rPh>
    <phoneticPr fontId="2"/>
  </si>
  <si>
    <t>犬の体重</t>
    <rPh sb="0" eb="1">
      <t>イヌ</t>
    </rPh>
    <rPh sb="2" eb="4">
      <t>タイジュウ</t>
    </rPh>
    <phoneticPr fontId="2"/>
  </si>
  <si>
    <t>料金</t>
    <rPh sb="0" eb="2">
      <t>リョウキン</t>
    </rPh>
    <phoneticPr fontId="2"/>
  </si>
  <si>
    <t>料金番号</t>
    <rPh sb="0" eb="2">
      <t>リョウキン</t>
    </rPh>
    <rPh sb="2" eb="4">
      <t>バンゴウ</t>
    </rPh>
    <phoneticPr fontId="2"/>
  </si>
  <si>
    <t>料金番号</t>
    <rPh sb="0" eb="4">
      <t>リョウキンバンゴウ</t>
    </rPh>
    <phoneticPr fontId="2"/>
  </si>
  <si>
    <t>←お泊り当日にお客様から愛犬をお預りした時間を数字のみで入力（1～24）</t>
    <rPh sb="2" eb="3">
      <t>トマ</t>
    </rPh>
    <rPh sb="4" eb="6">
      <t>トウジツ</t>
    </rPh>
    <rPh sb="8" eb="10">
      <t>キャクサマ</t>
    </rPh>
    <rPh sb="12" eb="14">
      <t>アイケン</t>
    </rPh>
    <rPh sb="16" eb="17">
      <t>アズカ</t>
    </rPh>
    <rPh sb="20" eb="22">
      <t>ジカン</t>
    </rPh>
    <rPh sb="21" eb="22">
      <t>トウジ</t>
    </rPh>
    <rPh sb="23" eb="25">
      <t>スウジ</t>
    </rPh>
    <rPh sb="28" eb="30">
      <t>ニュウリョク</t>
    </rPh>
    <phoneticPr fontId="2"/>
  </si>
  <si>
    <t>←お迎え当日にお客様が来店された時間を数字のみで入力(1～24)</t>
    <rPh sb="2" eb="3">
      <t>ムカ</t>
    </rPh>
    <rPh sb="4" eb="6">
      <t>トウジツ</t>
    </rPh>
    <rPh sb="8" eb="10">
      <t>キャクサマ</t>
    </rPh>
    <rPh sb="11" eb="13">
      <t>ライテン</t>
    </rPh>
    <rPh sb="16" eb="18">
      <t>ジカン</t>
    </rPh>
    <rPh sb="19" eb="21">
      <t>スウジ</t>
    </rPh>
    <rPh sb="24" eb="26">
      <t>ニュウリョク</t>
    </rPh>
    <phoneticPr fontId="2"/>
  </si>
  <si>
    <t>幼稚園登園割引日数</t>
    <rPh sb="0" eb="3">
      <t>ヨウチエン</t>
    </rPh>
    <rPh sb="3" eb="5">
      <t>トウエン</t>
    </rPh>
    <rPh sb="5" eb="7">
      <t>ワリビキ</t>
    </rPh>
    <rPh sb="7" eb="9">
      <t>ニッスウ</t>
    </rPh>
    <phoneticPr fontId="2"/>
  </si>
  <si>
    <t>←レイトチェックアウト　19時00分より後にチェックアウトした場合30分ごとを「1」加算し、その合計の数字を入力</t>
    <rPh sb="42" eb="44">
      <t>カサン</t>
    </rPh>
    <rPh sb="48" eb="50">
      <t>ゴウケイ</t>
    </rPh>
    <phoneticPr fontId="2"/>
  </si>
  <si>
    <t>←アーリーチェックイン　8時00分より前にチェックインした場合30分ごとに「1」加算し、その合計の数字を入力</t>
    <rPh sb="29" eb="31">
      <t>バアイ</t>
    </rPh>
    <rPh sb="33" eb="34">
      <t>フン</t>
    </rPh>
    <rPh sb="40" eb="42">
      <t>カサン</t>
    </rPh>
    <rPh sb="46" eb="48">
      <t>ゴウケイ</t>
    </rPh>
    <rPh sb="49" eb="51">
      <t>スウジ</t>
    </rPh>
    <rPh sb="52" eb="54">
      <t>ニュウリョク</t>
    </rPh>
    <phoneticPr fontId="2"/>
  </si>
  <si>
    <t>※延長時間が12時間を超える場合は1泊料金とする</t>
    <phoneticPr fontId="2"/>
  </si>
  <si>
    <t>←登園日数を入力。但し1泊2日の場合のみ登園日が2日あったとしても１とする</t>
    <rPh sb="1" eb="5">
      <t>トウエンビスウ</t>
    </rPh>
    <rPh sb="6" eb="8">
      <t>ニュウリョク</t>
    </rPh>
    <rPh sb="9" eb="10">
      <t>タダ</t>
    </rPh>
    <rPh sb="12" eb="13">
      <t>パク</t>
    </rPh>
    <rPh sb="14" eb="15">
      <t>ニチ</t>
    </rPh>
    <rPh sb="16" eb="18">
      <t>バアイ</t>
    </rPh>
    <rPh sb="20" eb="23">
      <t>トウエンビ</t>
    </rPh>
    <rPh sb="25" eb="26">
      <t>ニチ</t>
    </rPh>
    <phoneticPr fontId="2"/>
  </si>
  <si>
    <t>←上記の料金番号を入力</t>
    <rPh sb="1" eb="3">
      <t>ジョウキ</t>
    </rPh>
    <rPh sb="4" eb="6">
      <t>リョウキン</t>
    </rPh>
    <rPh sb="6" eb="8">
      <t>バンゴウ</t>
    </rPh>
    <rPh sb="9" eb="11">
      <t>ニュウリョク</t>
    </rPh>
    <phoneticPr fontId="2"/>
  </si>
  <si>
    <t>←宿泊日数を入力。例2泊3日の場合「2」と入力</t>
    <rPh sb="1" eb="5">
      <t>シュクハクニッスウ</t>
    </rPh>
    <rPh sb="6" eb="8">
      <t>ニュウリョク</t>
    </rPh>
    <rPh sb="9" eb="10">
      <t>レイ</t>
    </rPh>
    <rPh sb="11" eb="12">
      <t>ハク</t>
    </rPh>
    <rPh sb="13" eb="14">
      <t>ニチ</t>
    </rPh>
    <rPh sb="15" eb="17">
      <t>バアイ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</si>
</sst>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6" fontId="0" fillId="0" borderId="5" xfId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6" fontId="7" fillId="0" borderId="0" xfId="0" applyNumberFormat="1" applyFont="1" applyAlignment="1">
      <alignment horizontal="center" vertical="center"/>
    </xf>
    <xf numFmtId="6" fontId="0" fillId="0" borderId="5" xfId="0" applyNumberFormat="1" applyBorder="1">
      <alignment vertical="center"/>
    </xf>
    <xf numFmtId="0" fontId="8" fillId="0" borderId="11" xfId="0" applyFont="1" applyBorder="1">
      <alignment vertical="center"/>
    </xf>
    <xf numFmtId="0" fontId="0" fillId="0" borderId="11" xfId="0" applyBorder="1">
      <alignment vertical="center"/>
    </xf>
    <xf numFmtId="0" fontId="5" fillId="0" borderId="11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6" fontId="0" fillId="0" borderId="9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0" fillId="0" borderId="19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20" xfId="0" applyBorder="1">
      <alignment vertical="center"/>
    </xf>
    <xf numFmtId="6" fontId="0" fillId="0" borderId="6" xfId="1" applyFont="1" applyBorder="1">
      <alignment vertical="center"/>
    </xf>
    <xf numFmtId="6" fontId="0" fillId="0" borderId="5" xfId="1" applyFont="1" applyBorder="1" applyAlignment="1">
      <alignment horizontal="right" vertical="center"/>
    </xf>
    <xf numFmtId="6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1" xfId="0" applyBorder="1">
      <alignment vertical="center"/>
    </xf>
    <xf numFmtId="6" fontId="0" fillId="0" borderId="22" xfId="1" applyFont="1" applyBorder="1" applyAlignment="1">
      <alignment horizontal="right" vertical="center"/>
    </xf>
    <xf numFmtId="0" fontId="0" fillId="0" borderId="23" xfId="0" applyBorder="1">
      <alignment vertical="center"/>
    </xf>
    <xf numFmtId="9" fontId="0" fillId="0" borderId="5" xfId="0" applyNumberFormat="1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1" xfId="0" applyFont="1" applyBorder="1">
      <alignment vertical="center"/>
    </xf>
    <xf numFmtId="6" fontId="0" fillId="0" borderId="3" xfId="1" applyFont="1" applyBorder="1">
      <alignment vertical="center"/>
    </xf>
    <xf numFmtId="6" fontId="0" fillId="0" borderId="4" xfId="1" applyFont="1" applyBorder="1">
      <alignment vertical="center"/>
    </xf>
    <xf numFmtId="6" fontId="0" fillId="0" borderId="25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6" fontId="7" fillId="0" borderId="13" xfId="0" applyNumberFormat="1" applyFont="1" applyBorder="1" applyAlignment="1">
      <alignment horizontal="center" vertical="center"/>
    </xf>
    <xf numFmtId="6" fontId="7" fillId="0" borderId="14" xfId="0" applyNumberFormat="1" applyFont="1" applyBorder="1" applyAlignment="1">
      <alignment horizontal="center" vertical="center"/>
    </xf>
    <xf numFmtId="6" fontId="7" fillId="0" borderId="15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E442-70B9-42AA-98AB-0587408AE78B}">
  <dimension ref="A1:M36"/>
  <sheetViews>
    <sheetView tabSelected="1" topLeftCell="A7" workbookViewId="0">
      <selection activeCell="B11" sqref="B11"/>
    </sheetView>
  </sheetViews>
  <sheetFormatPr defaultRowHeight="18" x14ac:dyDescent="0.45"/>
  <cols>
    <col min="1" max="1" width="14" customWidth="1"/>
    <col min="2" max="4" width="10.19921875" customWidth="1"/>
    <col min="6" max="6" width="9.8984375" customWidth="1"/>
    <col min="8" max="8" width="10.59765625" customWidth="1"/>
    <col min="9" max="9" width="9" bestFit="1" customWidth="1"/>
    <col min="10" max="10" width="9" customWidth="1"/>
    <col min="14" max="14" width="9.796875" customWidth="1"/>
  </cols>
  <sheetData>
    <row r="1" spans="1:13" ht="26.4" x14ac:dyDescent="0.45">
      <c r="A1" s="4" t="s">
        <v>13</v>
      </c>
    </row>
    <row r="2" spans="1:13" ht="18" customHeight="1" x14ac:dyDescent="0.45">
      <c r="A2" s="11"/>
      <c r="D2" s="4"/>
      <c r="M2" s="4"/>
    </row>
    <row r="3" spans="1:13" ht="18" customHeight="1" x14ac:dyDescent="0.45">
      <c r="A3" t="s">
        <v>18</v>
      </c>
    </row>
    <row r="4" spans="1:13" ht="18" customHeight="1" x14ac:dyDescent="0.45">
      <c r="A4" s="25" t="s">
        <v>34</v>
      </c>
      <c r="B4" s="23">
        <v>1</v>
      </c>
      <c r="C4" s="21">
        <v>2</v>
      </c>
      <c r="D4" s="21">
        <v>3</v>
      </c>
      <c r="E4" s="21">
        <v>4</v>
      </c>
    </row>
    <row r="5" spans="1:13" ht="18" customHeight="1" x14ac:dyDescent="0.45">
      <c r="A5" s="25" t="s">
        <v>32</v>
      </c>
      <c r="B5" s="23" t="s">
        <v>29</v>
      </c>
      <c r="C5" s="21" t="s">
        <v>30</v>
      </c>
      <c r="D5" s="21" t="s">
        <v>31</v>
      </c>
      <c r="E5" s="21" t="s">
        <v>28</v>
      </c>
    </row>
    <row r="6" spans="1:13" ht="18" customHeight="1" x14ac:dyDescent="0.45">
      <c r="A6" s="25" t="s">
        <v>33</v>
      </c>
      <c r="B6" s="24">
        <v>8000</v>
      </c>
      <c r="C6" s="22">
        <v>8250</v>
      </c>
      <c r="D6" s="22">
        <v>8500</v>
      </c>
      <c r="E6" s="22">
        <v>9000</v>
      </c>
    </row>
    <row r="7" spans="1:13" ht="18" customHeight="1" x14ac:dyDescent="0.45">
      <c r="A7" s="11"/>
      <c r="B7" s="29"/>
      <c r="C7" s="29"/>
      <c r="D7" s="29"/>
      <c r="E7" s="29"/>
    </row>
    <row r="8" spans="1:13" ht="18" customHeight="1" thickBot="1" x14ac:dyDescent="0.5">
      <c r="A8" t="s">
        <v>17</v>
      </c>
      <c r="J8" s="12"/>
      <c r="K8" s="12"/>
      <c r="L8" s="12"/>
      <c r="M8" s="12"/>
    </row>
    <row r="9" spans="1:13" ht="18" customHeight="1" x14ac:dyDescent="0.45">
      <c r="A9" s="14" t="s">
        <v>35</v>
      </c>
      <c r="B9" s="17"/>
      <c r="C9" t="s">
        <v>43</v>
      </c>
      <c r="J9" s="12"/>
      <c r="K9" s="12"/>
      <c r="L9" s="12"/>
      <c r="M9" s="12"/>
    </row>
    <row r="10" spans="1:13" ht="18" customHeight="1" x14ac:dyDescent="0.45">
      <c r="A10" s="14" t="s">
        <v>25</v>
      </c>
      <c r="B10" s="26"/>
      <c r="C10" s="31" t="s">
        <v>44</v>
      </c>
    </row>
    <row r="11" spans="1:13" ht="18" customHeight="1" x14ac:dyDescent="0.45">
      <c r="A11" s="15" t="s">
        <v>20</v>
      </c>
      <c r="B11" s="18"/>
      <c r="C11" s="31" t="s">
        <v>36</v>
      </c>
    </row>
    <row r="12" spans="1:13" ht="18" customHeight="1" x14ac:dyDescent="0.45">
      <c r="A12" s="14" t="s">
        <v>24</v>
      </c>
      <c r="B12" s="18"/>
      <c r="C12" t="s">
        <v>37</v>
      </c>
    </row>
    <row r="13" spans="1:13" ht="18" customHeight="1" x14ac:dyDescent="0.45">
      <c r="A13" s="38" t="s">
        <v>38</v>
      </c>
      <c r="B13" s="18"/>
      <c r="C13" s="31" t="s">
        <v>42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8" customHeight="1" x14ac:dyDescent="0.45">
      <c r="A14" s="16" t="s">
        <v>26</v>
      </c>
      <c r="B14" s="18"/>
      <c r="C14" s="11" t="s">
        <v>40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8" customHeight="1" thickBot="1" x14ac:dyDescent="0.5">
      <c r="A15" s="16" t="s">
        <v>27</v>
      </c>
      <c r="B15" s="19"/>
      <c r="C15" t="s">
        <v>39</v>
      </c>
    </row>
    <row r="16" spans="1:13" ht="18" customHeight="1" x14ac:dyDescent="0.45">
      <c r="A16" s="20"/>
      <c r="C16" t="s">
        <v>21</v>
      </c>
    </row>
    <row r="17" spans="1:11" ht="18" customHeight="1" x14ac:dyDescent="0.45">
      <c r="A17" s="20"/>
      <c r="C17" t="s">
        <v>41</v>
      </c>
    </row>
    <row r="18" spans="1:11" ht="18" customHeight="1" x14ac:dyDescent="0.45">
      <c r="A18" s="20"/>
      <c r="C18" t="s">
        <v>22</v>
      </c>
      <c r="D18" s="10"/>
    </row>
    <row r="19" spans="1:11" ht="18" customHeight="1" thickBot="1" x14ac:dyDescent="0.5">
      <c r="A19" s="11"/>
      <c r="D19" s="4"/>
    </row>
    <row r="20" spans="1:11" ht="45" x14ac:dyDescent="0.45">
      <c r="A20" s="9" t="s">
        <v>0</v>
      </c>
      <c r="B20" s="1" t="s">
        <v>1</v>
      </c>
      <c r="C20" s="3" t="s">
        <v>7</v>
      </c>
      <c r="D20" s="3" t="s">
        <v>16</v>
      </c>
      <c r="E20" s="8" t="s">
        <v>12</v>
      </c>
      <c r="F20" s="1" t="s">
        <v>6</v>
      </c>
      <c r="G20" s="8" t="s">
        <v>9</v>
      </c>
      <c r="H20" s="3" t="s">
        <v>19</v>
      </c>
      <c r="I20" s="3" t="s">
        <v>14</v>
      </c>
      <c r="J20" s="3" t="s">
        <v>23</v>
      </c>
      <c r="K20" s="7" t="s">
        <v>8</v>
      </c>
    </row>
    <row r="21" spans="1:11" ht="18.600000000000001" thickBot="1" x14ac:dyDescent="0.5">
      <c r="A21" s="32">
        <f>IF(B9=1,"\8,000",IF(B9=2,"\8,250",IF(B9=3,"\8,500",IF(B9=4,"\9,000",))))</f>
        <v>0</v>
      </c>
      <c r="B21" s="33">
        <f>B10</f>
        <v>0</v>
      </c>
      <c r="C21" s="6">
        <f>A21*B21</f>
        <v>0</v>
      </c>
      <c r="D21" s="5">
        <f>B13</f>
        <v>0</v>
      </c>
      <c r="E21" s="34">
        <v>0.5</v>
      </c>
      <c r="F21" s="6">
        <f>A21*D21*E21</f>
        <v>0</v>
      </c>
      <c r="G21" s="13">
        <f>C21-F21</f>
        <v>0</v>
      </c>
      <c r="H21" s="6">
        <v>500</v>
      </c>
      <c r="I21" s="5">
        <f>B12-B11</f>
        <v>0</v>
      </c>
      <c r="J21" s="28">
        <f>IF(I21&gt;11.9,A21,0)</f>
        <v>0</v>
      </c>
      <c r="K21" s="27">
        <f>IF(I21&gt;11.9,0,H21*I21)</f>
        <v>0</v>
      </c>
    </row>
    <row r="22" spans="1:11" ht="44.4" x14ac:dyDescent="0.45">
      <c r="A22" s="35" t="s">
        <v>2</v>
      </c>
      <c r="B22" s="3" t="s">
        <v>15</v>
      </c>
      <c r="C22" s="36" t="s">
        <v>10</v>
      </c>
      <c r="D22" s="36" t="s">
        <v>3</v>
      </c>
      <c r="E22" s="3" t="s">
        <v>5</v>
      </c>
      <c r="F22" s="37" t="s">
        <v>11</v>
      </c>
      <c r="G22" s="42" t="s">
        <v>4</v>
      </c>
      <c r="H22" s="43"/>
      <c r="I22" s="43"/>
      <c r="J22" s="43"/>
      <c r="K22" s="44"/>
    </row>
    <row r="23" spans="1:11" ht="27" thickBot="1" x14ac:dyDescent="0.5">
      <c r="A23" s="39">
        <v>500</v>
      </c>
      <c r="B23" s="2">
        <f>B14</f>
        <v>0</v>
      </c>
      <c r="C23" s="40">
        <f>IF( I21&gt;11.9,0,A23*B23)</f>
        <v>0</v>
      </c>
      <c r="D23" s="40">
        <v>500</v>
      </c>
      <c r="E23" s="2">
        <f>B15</f>
        <v>0</v>
      </c>
      <c r="F23" s="41">
        <f>IF(I21&gt;11.9,0,D23*E23)</f>
        <v>0</v>
      </c>
      <c r="G23" s="45">
        <f>SUM(G21,K21,C23,F23)</f>
        <v>0</v>
      </c>
      <c r="H23" s="46"/>
      <c r="I23" s="46"/>
      <c r="J23" s="46"/>
      <c r="K23" s="47"/>
    </row>
    <row r="24" spans="1:11" ht="18" customHeight="1" x14ac:dyDescent="0.45">
      <c r="G24" s="12"/>
      <c r="H24" s="12"/>
      <c r="I24" s="12"/>
      <c r="J24" s="12"/>
      <c r="K24" s="12"/>
    </row>
    <row r="25" spans="1:11" ht="18" customHeight="1" x14ac:dyDescent="0.45"/>
    <row r="26" spans="1:11" ht="18" customHeight="1" x14ac:dyDescent="0.45"/>
    <row r="27" spans="1:11" ht="18" customHeight="1" x14ac:dyDescent="0.45"/>
    <row r="28" spans="1:11" ht="18" customHeight="1" x14ac:dyDescent="0.45">
      <c r="G28" s="12"/>
      <c r="H28" s="12"/>
      <c r="I28" s="12"/>
      <c r="J28" s="12"/>
      <c r="K28" s="12"/>
    </row>
    <row r="29" spans="1:11" ht="18" customHeight="1" x14ac:dyDescent="0.45"/>
    <row r="30" spans="1:11" ht="18" customHeight="1" x14ac:dyDescent="0.45"/>
    <row r="31" spans="1:11" ht="18" customHeight="1" x14ac:dyDescent="0.45"/>
    <row r="32" spans="1:11" ht="18" customHeight="1" x14ac:dyDescent="0.45"/>
    <row r="35" ht="18" customHeight="1" x14ac:dyDescent="0.45"/>
    <row r="36" ht="18" customHeight="1" x14ac:dyDescent="0.45"/>
  </sheetData>
  <mergeCells count="2">
    <mergeCell ref="G22:K22"/>
    <mergeCell ref="G23:K2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 長谷川</dc:creator>
  <cp:lastModifiedBy>光 長谷川</cp:lastModifiedBy>
  <dcterms:created xsi:type="dcterms:W3CDTF">2024-11-15T23:31:18Z</dcterms:created>
  <dcterms:modified xsi:type="dcterms:W3CDTF">2025-03-26T11:33:29Z</dcterms:modified>
</cp:coreProperties>
</file>